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ottefavre/Desktop/ISOTIM/COMMUNICATION/FICHE MEMO/"/>
    </mc:Choice>
  </mc:AlternateContent>
  <xr:revisionPtr revIDLastSave="0" documentId="13_ncr:1_{361FAC0A-2DAF-4440-A2CA-7904C689F63A}" xr6:coauthVersionLast="36" xr6:coauthVersionMax="47" xr10:uidLastSave="{00000000-0000-0000-0000-000000000000}"/>
  <bookViews>
    <workbookView xWindow="1140" yWindow="460" windowWidth="22780" windowHeight="14660" xr2:uid="{E470A38F-52FA-6545-8078-576A1D9BDD34}"/>
  </bookViews>
  <sheets>
    <sheet name="Calcul" sheetId="1" r:id="rId1"/>
    <sheet name="Variables" sheetId="2" r:id="rId2"/>
  </sheets>
  <externalReferences>
    <externalReference r:id="rId3"/>
  </externalReferences>
  <definedNames>
    <definedName name="alignement">[1]VARIABLES!$B$18:$B$20</definedName>
    <definedName name="douleur">[1]VARIABLES!$B$10:$B$12</definedName>
    <definedName name="postérieur">[1]VARIABLES!$B$27:$B$29</definedName>
    <definedName name="siege">[1]VARIABLES!$B$5:$B$8</definedName>
    <definedName name="tassement">[1]VARIABLES!$B$22:$B$25</definedName>
    <definedName name="type">[1]VARIABLES!$B$14:$B$16</definedName>
    <definedName name="_xlnm.Print_Area" localSheetId="0">Calcul!$A$1:$E$24</definedName>
  </definedNames>
  <calcPr calcId="181029"/>
  <customWorkbookViews>
    <customWorkbookView name="FICHE MEMO" guid="{0683A158-20DF-9640-BDE7-FE2BF14B63F5}" xWindow="31" yWindow="23" windowWidth="1382" windowHeight="830" activeSheetId="1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17" i="1" l="1"/>
</calcChain>
</file>

<file path=xl/sharedStrings.xml><?xml version="1.0" encoding="utf-8"?>
<sst xmlns="http://schemas.openxmlformats.org/spreadsheetml/2006/main" count="56" uniqueCount="41">
  <si>
    <t>Outils de calcul du SINS (Spinal Instability Neoplasic Score)</t>
  </si>
  <si>
    <t>Sélectionner les critères dans les menus déroulants pour attribuer une note.</t>
  </si>
  <si>
    <t>Douleur calmée par le décubitus et/ou survenant lors du mouvement ou lors de la mise en charge</t>
  </si>
  <si>
    <t>Type de lésion osseuse</t>
  </si>
  <si>
    <t>Alignement réchidien radiographique</t>
  </si>
  <si>
    <t>Atteinte des éléments postérieurs et latéraux (facette, pédiculesn articulations costo-vertébrales)</t>
  </si>
  <si>
    <t>Critères</t>
  </si>
  <si>
    <t>Charnières (Occiput-C2, C7-T2, T11-L1, L5-S1)</t>
  </si>
  <si>
    <t>Douleur mécanique</t>
  </si>
  <si>
    <t>Lytique</t>
  </si>
  <si>
    <t>Bilatérale</t>
  </si>
  <si>
    <t>Score</t>
  </si>
  <si>
    <t>Localisation de la métastase :</t>
  </si>
  <si>
    <t>Rachis mobile (C3-C6, L2-L4)</t>
  </si>
  <si>
    <t>Rachis semi-rigide (T3-T10)</t>
  </si>
  <si>
    <t>Rachis rigide (S2-S5)</t>
  </si>
  <si>
    <t>Douleur non mécanique</t>
  </si>
  <si>
    <t>Absence de douleur</t>
  </si>
  <si>
    <t>Mixte</t>
  </si>
  <si>
    <t>Condensant</t>
  </si>
  <si>
    <t>Subluxation / Translation</t>
  </si>
  <si>
    <t>Normal</t>
  </si>
  <si>
    <t>Déformation harmonieuse</t>
  </si>
  <si>
    <t>Tassement vertébral</t>
  </si>
  <si>
    <t>Tassement &gt;50%</t>
  </si>
  <si>
    <t>Tassement &lt;50%</t>
  </si>
  <si>
    <t>Aucun des critères précédents</t>
  </si>
  <si>
    <t>Unilatérale</t>
  </si>
  <si>
    <t>Score d'instabilité :</t>
  </si>
  <si>
    <t>Pas d'avis chirurgical</t>
  </si>
  <si>
    <t>Avis chirurgical</t>
  </si>
  <si>
    <t>De 13 à 18 = Instable</t>
  </si>
  <si>
    <t>Interprétation du score :</t>
  </si>
  <si>
    <t xml:space="preserve">Localisation de la lésion </t>
  </si>
  <si>
    <t>Douleur lors du mouvement - à la mise en charge et/ou calmée au repos</t>
  </si>
  <si>
    <t>Alignement réchidien radiologique</t>
  </si>
  <si>
    <t>Tassement vertébral - lyse</t>
  </si>
  <si>
    <t>Atteinte des éléments postéro-latéraux (facettes, pédicules, costo-vertébrales)</t>
  </si>
  <si>
    <t>De 0 à 6 = lésion stable</t>
  </si>
  <si>
    <t>De 7 à 12 = potentiellement instable</t>
  </si>
  <si>
    <t>Ostéolyse &gt; 50%  sans tassement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</si>
</sst>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rgb="FF4472C4"/>
      <name val="Calibri"/>
      <family val="2"/>
      <scheme val="minor"/>
    </font>
    <font>
      <b/>
      <sz val="14"/>
      <color theme="7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8"/>
      <color theme="5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4"/>
      <color theme="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hair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hair">
        <color theme="4"/>
      </bottom>
      <diagonal/>
    </border>
    <border>
      <left/>
      <right style="medium">
        <color theme="4"/>
      </right>
      <top style="medium">
        <color theme="4"/>
      </top>
      <bottom style="hair">
        <color theme="4"/>
      </bottom>
      <diagonal/>
    </border>
    <border>
      <left style="medium">
        <color theme="4"/>
      </left>
      <right style="thin">
        <color theme="4"/>
      </right>
      <top style="hair">
        <color theme="4"/>
      </top>
      <bottom style="hair">
        <color theme="4"/>
      </bottom>
      <diagonal/>
    </border>
    <border>
      <left style="thin">
        <color theme="4"/>
      </left>
      <right style="medium">
        <color theme="4"/>
      </right>
      <top style="hair">
        <color theme="4"/>
      </top>
      <bottom style="hair">
        <color theme="4"/>
      </bottom>
      <diagonal/>
    </border>
    <border>
      <left/>
      <right style="medium">
        <color theme="4"/>
      </right>
      <top style="hair">
        <color theme="4"/>
      </top>
      <bottom style="hair">
        <color theme="4"/>
      </bottom>
      <diagonal/>
    </border>
    <border>
      <left style="medium">
        <color theme="4"/>
      </left>
      <right style="thin">
        <color theme="4"/>
      </right>
      <top style="hair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hair">
        <color theme="4"/>
      </top>
      <bottom style="medium">
        <color theme="4"/>
      </bottom>
      <diagonal/>
    </border>
    <border>
      <left/>
      <right style="medium">
        <color theme="4"/>
      </right>
      <top style="hair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2" borderId="3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0" fillId="2" borderId="13" xfId="0" applyFill="1" applyBorder="1" applyProtection="1"/>
    <xf numFmtId="0" fontId="0" fillId="2" borderId="14" xfId="0" applyFill="1" applyBorder="1" applyProtection="1"/>
    <xf numFmtId="0" fontId="0" fillId="2" borderId="15" xfId="0" applyFill="1" applyBorder="1"/>
    <xf numFmtId="0" fontId="0" fillId="2" borderId="16" xfId="0" applyFill="1" applyBorder="1" applyProtection="1"/>
    <xf numFmtId="0" fontId="0" fillId="2" borderId="17" xfId="0" applyFill="1" applyBorder="1"/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2" borderId="20" xfId="0" applyFill="1" applyBorder="1"/>
    <xf numFmtId="0" fontId="3" fillId="2" borderId="0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Protection="1"/>
    <xf numFmtId="0" fontId="9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139701</xdr:rowOff>
    </xdr:from>
    <xdr:to>
      <xdr:col>1</xdr:col>
      <xdr:colOff>843196</xdr:colOff>
      <xdr:row>5</xdr:row>
      <xdr:rowOff>50801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541AC44-89CE-F64A-B196-0F0B89ED4B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437" t="16111" r="25595" b="33056"/>
        <a:stretch/>
      </xdr:blipFill>
      <xdr:spPr>
        <a:xfrm>
          <a:off x="139700" y="139701"/>
          <a:ext cx="1528996" cy="1028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rlottefavre/Downloads/SINS%20MODIFI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1906C-47E6-F148-8A44-FDE1B9C5F3F9}">
  <sheetPr>
    <pageSetUpPr fitToPage="1"/>
  </sheetPr>
  <dimension ref="A1:E24"/>
  <sheetViews>
    <sheetView tabSelected="1" showRuler="0" zoomScaleNormal="100" zoomScalePageLayoutView="120" workbookViewId="0">
      <selection activeCell="C5" sqref="C5"/>
    </sheetView>
  </sheetViews>
  <sheetFormatPr baseColWidth="10" defaultColWidth="10.83203125" defaultRowHeight="16" x14ac:dyDescent="0.2"/>
  <cols>
    <col min="1" max="1" width="10.83203125" style="1"/>
    <col min="2" max="2" width="36.1640625" style="1" customWidth="1"/>
    <col min="3" max="3" width="54" style="1" customWidth="1"/>
    <col min="4" max="16384" width="10.83203125" style="1"/>
  </cols>
  <sheetData>
    <row r="1" spans="1:5" x14ac:dyDescent="0.2">
      <c r="A1" s="11"/>
      <c r="B1" s="12"/>
      <c r="C1" s="12"/>
      <c r="D1" s="12"/>
      <c r="E1" s="13"/>
    </row>
    <row r="2" spans="1:5" ht="21" x14ac:dyDescent="0.2">
      <c r="A2" s="14"/>
      <c r="B2" s="33" t="s">
        <v>0</v>
      </c>
      <c r="C2" s="33"/>
      <c r="D2" s="33"/>
      <c r="E2" s="15"/>
    </row>
    <row r="3" spans="1:5" x14ac:dyDescent="0.2">
      <c r="A3" s="14"/>
      <c r="B3" s="16"/>
      <c r="C3" s="16"/>
      <c r="D3" s="16"/>
      <c r="E3" s="15"/>
    </row>
    <row r="4" spans="1:5" x14ac:dyDescent="0.2">
      <c r="A4" s="14"/>
      <c r="B4" s="16"/>
      <c r="C4" s="16"/>
      <c r="D4" s="16"/>
      <c r="E4" s="15"/>
    </row>
    <row r="5" spans="1:5" ht="19" x14ac:dyDescent="0.2">
      <c r="A5" s="14"/>
      <c r="B5" s="16"/>
      <c r="C5" s="16"/>
      <c r="D5" s="17"/>
      <c r="E5" s="15"/>
    </row>
    <row r="6" spans="1:5" ht="19" x14ac:dyDescent="0.2">
      <c r="A6" s="14"/>
      <c r="B6" s="34" t="s">
        <v>1</v>
      </c>
      <c r="C6" s="34"/>
      <c r="D6" s="34"/>
      <c r="E6" s="15"/>
    </row>
    <row r="7" spans="1:5" ht="17" thickBot="1" x14ac:dyDescent="0.25">
      <c r="A7" s="14"/>
      <c r="B7" s="16"/>
      <c r="C7" s="16"/>
      <c r="D7" s="16"/>
      <c r="E7" s="15"/>
    </row>
    <row r="8" spans="1:5" ht="22" thickBot="1" x14ac:dyDescent="0.3">
      <c r="A8" s="14"/>
      <c r="B8" s="35" t="s">
        <v>6</v>
      </c>
      <c r="C8" s="36"/>
      <c r="D8" s="6" t="s">
        <v>11</v>
      </c>
      <c r="E8" s="15"/>
    </row>
    <row r="9" spans="1:5" ht="20" x14ac:dyDescent="0.25">
      <c r="A9" s="14"/>
      <c r="B9" s="24" t="s">
        <v>33</v>
      </c>
      <c r="C9" s="28" t="s">
        <v>14</v>
      </c>
      <c r="D9" s="7">
        <f>IF(C9=Variables!A3,3,IF(Calcul!C9=Variables!A4,2,IF(Calcul!C9=Variables!A5,1,IF(Calcul!C9=Variables!A6,0))))</f>
        <v>1</v>
      </c>
      <c r="E9" s="15"/>
    </row>
    <row r="10" spans="1:5" ht="60" x14ac:dyDescent="0.25">
      <c r="A10" s="14"/>
      <c r="B10" s="25" t="s">
        <v>34</v>
      </c>
      <c r="C10" s="29" t="s">
        <v>16</v>
      </c>
      <c r="D10" s="8">
        <f>IF(C10=Variables!A9,3,IF(C10=Variables!A10,1,IF(C10=Variables!A11,0)))</f>
        <v>1</v>
      </c>
      <c r="E10" s="15"/>
    </row>
    <row r="11" spans="1:5" ht="20" x14ac:dyDescent="0.25">
      <c r="A11" s="14"/>
      <c r="B11" s="25" t="s">
        <v>3</v>
      </c>
      <c r="C11" s="29" t="s">
        <v>19</v>
      </c>
      <c r="D11" s="8">
        <f>IF(C11=Variables!A14,2,IF(C11=Variables!A15,1,IF(C11=Variables!A16,0)))</f>
        <v>0</v>
      </c>
      <c r="E11" s="15"/>
    </row>
    <row r="12" spans="1:5" ht="20" x14ac:dyDescent="0.2">
      <c r="A12" s="14"/>
      <c r="B12" s="26" t="s">
        <v>35</v>
      </c>
      <c r="C12" s="29" t="s">
        <v>22</v>
      </c>
      <c r="D12" s="8">
        <f>IF(C12=Variables!A19,4,IF(C12=Variables!A20,2,IF(C12=Variables!A21,0)))</f>
        <v>2</v>
      </c>
      <c r="E12" s="15"/>
    </row>
    <row r="13" spans="1:5" ht="20" x14ac:dyDescent="0.25">
      <c r="A13" s="14"/>
      <c r="B13" s="25" t="s">
        <v>36</v>
      </c>
      <c r="C13" s="29" t="s">
        <v>40</v>
      </c>
      <c r="D13" s="8">
        <f>IF(C13=Variables!A24,3,IF(C13=Variables!A25,2,IF(C13=Variables!A26,1,IF(C13=Variables!A27,0))))</f>
        <v>1</v>
      </c>
      <c r="E13" s="15"/>
    </row>
    <row r="14" spans="1:5" ht="61" thickBot="1" x14ac:dyDescent="0.3">
      <c r="A14" s="14"/>
      <c r="B14" s="27" t="s">
        <v>37</v>
      </c>
      <c r="C14" s="30" t="s">
        <v>10</v>
      </c>
      <c r="D14" s="9">
        <f>IF(C14=Variables!A30,3,IF(C14=Variables!A31,1,IF(C14=Variables!A32,0)))</f>
        <v>3</v>
      </c>
      <c r="E14" s="15"/>
    </row>
    <row r="15" spans="1:5" x14ac:dyDescent="0.2">
      <c r="A15" s="14"/>
      <c r="B15" s="16"/>
      <c r="C15" s="16"/>
      <c r="D15" s="16"/>
      <c r="E15" s="15"/>
    </row>
    <row r="16" spans="1:5" ht="19" x14ac:dyDescent="0.2">
      <c r="A16" s="14"/>
      <c r="B16" s="37"/>
      <c r="C16" s="37"/>
      <c r="D16" s="16"/>
      <c r="E16" s="15"/>
    </row>
    <row r="17" spans="1:5" ht="25" x14ac:dyDescent="0.3">
      <c r="A17" s="14"/>
      <c r="B17" s="16"/>
      <c r="C17" s="10" t="s">
        <v>28</v>
      </c>
      <c r="D17" s="18">
        <f>SUM(D9:D16)</f>
        <v>8</v>
      </c>
      <c r="E17" s="15"/>
    </row>
    <row r="18" spans="1:5" ht="19" x14ac:dyDescent="0.2">
      <c r="A18" s="14"/>
      <c r="B18" s="32" t="s">
        <v>32</v>
      </c>
      <c r="C18" s="23"/>
      <c r="D18" s="16"/>
      <c r="E18" s="15"/>
    </row>
    <row r="19" spans="1:5" ht="19" x14ac:dyDescent="0.25">
      <c r="A19" s="14"/>
      <c r="B19" s="19" t="s">
        <v>38</v>
      </c>
      <c r="C19" s="19" t="s">
        <v>29</v>
      </c>
      <c r="D19" s="17"/>
      <c r="E19" s="15"/>
    </row>
    <row r="20" spans="1:5" ht="19" x14ac:dyDescent="0.25">
      <c r="A20" s="14"/>
      <c r="B20" s="19" t="s">
        <v>39</v>
      </c>
      <c r="C20" s="31" t="s">
        <v>30</v>
      </c>
      <c r="D20" s="16"/>
      <c r="E20" s="15"/>
    </row>
    <row r="21" spans="1:5" ht="19" x14ac:dyDescent="0.25">
      <c r="A21" s="14"/>
      <c r="B21" s="19" t="s">
        <v>31</v>
      </c>
      <c r="C21" s="31" t="s">
        <v>30</v>
      </c>
      <c r="D21" s="16"/>
      <c r="E21" s="15"/>
    </row>
    <row r="22" spans="1:5" ht="19" x14ac:dyDescent="0.25">
      <c r="A22" s="14"/>
      <c r="B22" s="19"/>
      <c r="C22" s="31"/>
      <c r="D22" s="16"/>
      <c r="E22" s="15"/>
    </row>
    <row r="23" spans="1:5" ht="19" x14ac:dyDescent="0.25">
      <c r="A23" s="14"/>
      <c r="B23" s="19"/>
      <c r="C23" s="31"/>
      <c r="D23" s="16"/>
      <c r="E23" s="15"/>
    </row>
    <row r="24" spans="1:5" ht="17" thickBot="1" x14ac:dyDescent="0.25">
      <c r="A24" s="20"/>
      <c r="B24" s="21"/>
      <c r="C24" s="21"/>
      <c r="D24" s="21"/>
      <c r="E24" s="22"/>
    </row>
  </sheetData>
  <sheetProtection algorithmName="SHA-512" hashValue="YTGGKkeqvnO+gMo5onLE097wNQWtK6s5/WYYYJCzIV4yGRLyP9hanL32QSE4pnTClEul7OpnxpMkLbDR088ocw==" saltValue="ElFgUexXwbHQ1IRFB4ONow==" spinCount="100000" sheet="1" objects="1" scenarios="1"/>
  <customSheetViews>
    <customSheetView guid="{0683A158-20DF-9640-BDE7-FE2BF14B63F5}" showGridLines="0" showRowCol="0" view="pageLayout" showRuler="0">
      <selection sqref="A1:XFD1048576"/>
      <pageMargins left="0.7" right="0.7" top="0.75" bottom="0.75" header="0.3" footer="0.3"/>
      <pageSetup paperSize="9" scale="73" orientation="portrait" horizontalDpi="0" verticalDpi="0"/>
      <headerFooter>
        <oddHeader>&amp;C&amp;"Calibri (Corps)_x0000_,Gras"&amp;K04+000FICHE MEMO ISOTIM</oddHeader>
      </headerFooter>
    </customSheetView>
  </customSheetViews>
  <mergeCells count="4">
    <mergeCell ref="B2:D2"/>
    <mergeCell ref="B6:D6"/>
    <mergeCell ref="B8:C8"/>
    <mergeCell ref="B16:C1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Header>&amp;C&amp;"Helvetica,Normal"&amp;K000000FICHE MEMO
ISOTIM</oddHeader>
    <oddFooter>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F136E5DF-73AF-B040-B039-D0DE327B9408}">
          <x14:formula1>
            <xm:f>Variables!$A$3:$A$6</xm:f>
          </x14:formula1>
          <xm:sqref>C9</xm:sqref>
        </x14:dataValidation>
        <x14:dataValidation type="list" allowBlank="1" showInputMessage="1" showErrorMessage="1" xr:uid="{E0D7BACD-F04C-5246-B118-99F135F585E4}">
          <x14:formula1>
            <xm:f>Variables!$A$9:$A$11</xm:f>
          </x14:formula1>
          <xm:sqref>C10</xm:sqref>
        </x14:dataValidation>
        <x14:dataValidation type="list" allowBlank="1" showInputMessage="1" showErrorMessage="1" xr:uid="{04140834-E159-8044-8222-068BFF59FA76}">
          <x14:formula1>
            <xm:f>Variables!$A$14:$A$16</xm:f>
          </x14:formula1>
          <xm:sqref>C11</xm:sqref>
        </x14:dataValidation>
        <x14:dataValidation type="list" allowBlank="1" showInputMessage="1" showErrorMessage="1" xr:uid="{37A6FACB-E835-BD42-8903-06079B3A4140}">
          <x14:formula1>
            <xm:f>Variables!$A$19:$A$21</xm:f>
          </x14:formula1>
          <xm:sqref>C12</xm:sqref>
        </x14:dataValidation>
        <x14:dataValidation type="list" allowBlank="1" showInputMessage="1" showErrorMessage="1" xr:uid="{5AF900F0-AEF5-134A-9C81-496F17ADAEB8}">
          <x14:formula1>
            <xm:f>Variables!$A$24:$A$27</xm:f>
          </x14:formula1>
          <xm:sqref>C13</xm:sqref>
        </x14:dataValidation>
        <x14:dataValidation type="list" allowBlank="1" showInputMessage="1" showErrorMessage="1" xr:uid="{5344D6A0-FD5E-B348-84F4-1E3616BFB019}">
          <x14:formula1>
            <xm:f>Variables!$A$30:$A$32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82549-BE49-DA4F-9E31-59E06BDF68E5}">
  <dimension ref="A2:B32"/>
  <sheetViews>
    <sheetView workbookViewId="0">
      <selection activeCell="A27" sqref="A27"/>
    </sheetView>
  </sheetViews>
  <sheetFormatPr baseColWidth="10" defaultRowHeight="16" x14ac:dyDescent="0.2"/>
  <cols>
    <col min="1" max="1" width="38.83203125" bestFit="1" customWidth="1"/>
  </cols>
  <sheetData>
    <row r="2" spans="1:2" x14ac:dyDescent="0.2">
      <c r="A2" s="3" t="s">
        <v>12</v>
      </c>
      <c r="B2" s="3" t="s">
        <v>11</v>
      </c>
    </row>
    <row r="3" spans="1:2" x14ac:dyDescent="0.2">
      <c r="A3" t="s">
        <v>7</v>
      </c>
      <c r="B3">
        <v>3</v>
      </c>
    </row>
    <row r="4" spans="1:2" x14ac:dyDescent="0.2">
      <c r="A4" t="s">
        <v>13</v>
      </c>
      <c r="B4">
        <v>2</v>
      </c>
    </row>
    <row r="5" spans="1:2" x14ac:dyDescent="0.2">
      <c r="A5" t="s">
        <v>14</v>
      </c>
      <c r="B5">
        <v>1</v>
      </c>
    </row>
    <row r="6" spans="1:2" x14ac:dyDescent="0.2">
      <c r="A6" t="s">
        <v>15</v>
      </c>
      <c r="B6">
        <v>0</v>
      </c>
    </row>
    <row r="8" spans="1:2" ht="51" x14ac:dyDescent="0.2">
      <c r="A8" s="2" t="s">
        <v>2</v>
      </c>
      <c r="B8" s="4" t="s">
        <v>11</v>
      </c>
    </row>
    <row r="9" spans="1:2" x14ac:dyDescent="0.2">
      <c r="A9" t="s">
        <v>8</v>
      </c>
      <c r="B9">
        <v>3</v>
      </c>
    </row>
    <row r="10" spans="1:2" x14ac:dyDescent="0.2">
      <c r="A10" t="s">
        <v>16</v>
      </c>
      <c r="B10">
        <v>1</v>
      </c>
    </row>
    <row r="11" spans="1:2" x14ac:dyDescent="0.2">
      <c r="A11" t="s">
        <v>17</v>
      </c>
      <c r="B11">
        <v>0</v>
      </c>
    </row>
    <row r="13" spans="1:2" ht="17" x14ac:dyDescent="0.2">
      <c r="A13" s="2" t="s">
        <v>3</v>
      </c>
      <c r="B13" s="4" t="s">
        <v>11</v>
      </c>
    </row>
    <row r="14" spans="1:2" x14ac:dyDescent="0.2">
      <c r="A14" t="s">
        <v>9</v>
      </c>
      <c r="B14">
        <v>2</v>
      </c>
    </row>
    <row r="15" spans="1:2" x14ac:dyDescent="0.2">
      <c r="A15" t="s">
        <v>18</v>
      </c>
      <c r="B15">
        <v>1</v>
      </c>
    </row>
    <row r="16" spans="1:2" x14ac:dyDescent="0.2">
      <c r="A16" t="s">
        <v>19</v>
      </c>
      <c r="B16">
        <v>0</v>
      </c>
    </row>
    <row r="18" spans="1:2" ht="17" x14ac:dyDescent="0.2">
      <c r="A18" s="2" t="s">
        <v>4</v>
      </c>
      <c r="B18" s="4" t="s">
        <v>11</v>
      </c>
    </row>
    <row r="19" spans="1:2" x14ac:dyDescent="0.2">
      <c r="A19" t="s">
        <v>20</v>
      </c>
      <c r="B19">
        <v>4</v>
      </c>
    </row>
    <row r="20" spans="1:2" x14ac:dyDescent="0.2">
      <c r="A20" t="s">
        <v>22</v>
      </c>
      <c r="B20">
        <v>2</v>
      </c>
    </row>
    <row r="21" spans="1:2" x14ac:dyDescent="0.2">
      <c r="A21" t="s">
        <v>21</v>
      </c>
      <c r="B21">
        <v>0</v>
      </c>
    </row>
    <row r="23" spans="1:2" x14ac:dyDescent="0.2">
      <c r="A23" s="3" t="s">
        <v>23</v>
      </c>
      <c r="B23" s="3" t="s">
        <v>11</v>
      </c>
    </row>
    <row r="24" spans="1:2" x14ac:dyDescent="0.2">
      <c r="A24" t="s">
        <v>24</v>
      </c>
      <c r="B24">
        <v>3</v>
      </c>
    </row>
    <row r="25" spans="1:2" x14ac:dyDescent="0.2">
      <c r="A25" t="s">
        <v>25</v>
      </c>
      <c r="B25">
        <v>2</v>
      </c>
    </row>
    <row r="26" spans="1:2" x14ac:dyDescent="0.2">
      <c r="A26" t="s">
        <v>40</v>
      </c>
      <c r="B26">
        <v>1</v>
      </c>
    </row>
    <row r="27" spans="1:2" x14ac:dyDescent="0.2">
      <c r="A27" t="s">
        <v>26</v>
      </c>
      <c r="B27">
        <v>0</v>
      </c>
    </row>
    <row r="29" spans="1:2" ht="51" x14ac:dyDescent="0.2">
      <c r="A29" s="2" t="s">
        <v>5</v>
      </c>
      <c r="B29" s="5" t="s">
        <v>11</v>
      </c>
    </row>
    <row r="30" spans="1:2" x14ac:dyDescent="0.2">
      <c r="A30" t="s">
        <v>10</v>
      </c>
      <c r="B30">
        <v>3</v>
      </c>
    </row>
    <row r="31" spans="1:2" x14ac:dyDescent="0.2">
      <c r="A31" t="s">
        <v>27</v>
      </c>
      <c r="B31">
        <v>1</v>
      </c>
    </row>
    <row r="32" spans="1:2" x14ac:dyDescent="0.2">
      <c r="A32" t="s">
        <v>26</v>
      </c>
      <c r="B32">
        <v>0</v>
      </c>
    </row>
  </sheetData>
  <sheetProtection algorithmName="SHA-512" hashValue="rCyagH+Dhqt75ckgqbXlj8+rZH/+0aqmgs/tOpV9J9/9nZClSxE757EAlmIzskOaK99x8v/T0gKqnXndsOK5gQ==" saltValue="QPIZq2AdjFlLjL/yfj4D0Q==" spinCount="100000" sheet="1" objects="1" scenarios="1"/>
  <customSheetViews>
    <customSheetView guid="{0683A158-20DF-9640-BDE7-FE2BF14B63F5}">
      <selection activeCell="B31" sqref="B31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Calcul</vt:lpstr>
      <vt:lpstr>Variables</vt:lpstr>
      <vt:lpstr>Calcul!Zone_d_impression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dcterms:created xsi:type="dcterms:W3CDTF">2021-06-15T08:26:21Z</dcterms:created>
  <dcterms:modified xsi:type="dcterms:W3CDTF">2021-06-15T13:31:08Z</dcterms:modified>
</cp:coreProperties>
</file>